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0055" windowHeight="7935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<sst xmlns="http://schemas.openxmlformats.org/spreadsheetml/2006/main" count="30" uniqueCount="30">
  <si>
    <t>I кв</t>
  </si>
  <si>
    <t>II кв</t>
  </si>
  <si>
    <t>III кв</t>
  </si>
  <si>
    <t>IV кв</t>
  </si>
  <si>
    <t>Форма собственности</t>
  </si>
  <si>
    <t>ИП без сотрудников</t>
  </si>
  <si>
    <t>Взносы нарастающим итогом</t>
  </si>
  <si>
    <r>
      <t xml:space="preserve">Строки 020, 040, 070, 100, </t>
    </r>
    <r>
      <rPr>
        <b/>
        <i/>
        <sz val="10"/>
        <color theme="0"/>
        <rFont val="Calibri"/>
        <family val="2"/>
        <scheme val="minor"/>
      </rPr>
      <t>руб</t>
    </r>
  </si>
  <si>
    <r>
      <t xml:space="preserve">Можно снизить на, </t>
    </r>
    <r>
      <rPr>
        <b/>
        <i/>
        <sz val="10"/>
        <rFont val="Calibri"/>
        <family val="2"/>
        <scheme val="minor"/>
      </rPr>
      <t>руб</t>
    </r>
  </si>
  <si>
    <r>
      <t xml:space="preserve">Строки 140-143, </t>
    </r>
    <r>
      <rPr>
        <b/>
        <i/>
        <sz val="10"/>
        <rFont val="Calibri"/>
        <family val="2"/>
        <scheme val="minor"/>
      </rPr>
      <t>руб</t>
    </r>
  </si>
  <si>
    <r>
      <t xml:space="preserve">Доход, </t>
    </r>
    <r>
      <rPr>
        <b/>
        <i/>
        <sz val="10"/>
        <rFont val="Calibri"/>
        <family val="2"/>
        <scheme val="minor"/>
      </rPr>
      <t>руб</t>
    </r>
  </si>
  <si>
    <r>
      <t xml:space="preserve">Страховые взносы, </t>
    </r>
    <r>
      <rPr>
        <b/>
        <i/>
        <sz val="10"/>
        <rFont val="Calibri"/>
        <family val="2"/>
        <scheme val="minor"/>
      </rPr>
      <t>руб</t>
    </r>
  </si>
  <si>
    <r>
      <t xml:space="preserve">Ставка УСН (д), </t>
    </r>
    <r>
      <rPr>
        <b/>
        <i/>
        <sz val="10"/>
        <rFont val="Calibri"/>
        <family val="2"/>
        <scheme val="minor"/>
      </rPr>
      <t>%</t>
    </r>
  </si>
  <si>
    <t>Страховые взносы</t>
  </si>
  <si>
    <t>Рассчитанный налог</t>
  </si>
  <si>
    <t>Налог к уплате</t>
  </si>
  <si>
    <t>Исходные данные</t>
  </si>
  <si>
    <r>
      <t xml:space="preserve">Строки 130-133, </t>
    </r>
    <r>
      <rPr>
        <b/>
        <i/>
        <sz val="10"/>
        <rFont val="Calibri"/>
        <family val="2"/>
        <scheme val="minor"/>
      </rPr>
      <t>руб</t>
    </r>
  </si>
  <si>
    <r>
      <t xml:space="preserve">Строки 110-113, </t>
    </r>
    <r>
      <rPr>
        <b/>
        <i/>
        <sz val="10"/>
        <rFont val="Calibri"/>
        <family val="2"/>
        <scheme val="minor"/>
      </rPr>
      <t>руб</t>
    </r>
  </si>
  <si>
    <t>"Шпаргалка" по заполнению декларации УСН (доходы)</t>
  </si>
  <si>
    <t>/csbsov</t>
  </si>
  <si>
    <t>Как пользоваться?</t>
  </si>
  <si>
    <t>Бухгалтерские услуги в ЦСБ «СоветникЪ»</t>
  </si>
  <si>
    <t>Полезные материалы</t>
  </si>
  <si>
    <t>Скачать бланк декларации на сайте ЦСБ «СоветникЪ»</t>
  </si>
  <si>
    <t>Смотреть ролик по заполнению декларации на YouTube</t>
  </si>
  <si>
    <t>Смотреть ролик по учёту страховых взносов в декларации на YouTube</t>
  </si>
  <si>
    <r>
      <t xml:space="preserve">2. Заполните строки </t>
    </r>
    <r>
      <rPr>
        <i/>
        <sz val="11"/>
        <color theme="1"/>
        <rFont val="Calibri"/>
        <family val="2"/>
        <scheme val="minor"/>
      </rPr>
      <t>110-113, 130-133, 140-143</t>
    </r>
    <r>
      <rPr>
        <sz val="11"/>
        <color theme="1"/>
        <rFont val="Calibri"/>
        <family val="2"/>
        <scheme val="minor"/>
      </rPr>
      <t xml:space="preserve"> в разделе </t>
    </r>
    <r>
      <rPr>
        <i/>
        <sz val="11"/>
        <color theme="1"/>
        <rFont val="Calibri"/>
        <family val="2"/>
        <scheme val="minor"/>
      </rPr>
      <t>2.1.1</t>
    </r>
    <r>
      <rPr>
        <sz val="11"/>
        <color theme="1"/>
        <rFont val="Calibri"/>
        <family val="2"/>
        <scheme val="minor"/>
      </rPr>
      <t xml:space="preserve"> декларации.</t>
    </r>
  </si>
  <si>
    <r>
      <t xml:space="preserve">3. Заполните строки </t>
    </r>
    <r>
      <rPr>
        <i/>
        <sz val="11"/>
        <color theme="1"/>
        <rFont val="Calibri"/>
        <family val="2"/>
        <scheme val="minor"/>
      </rPr>
      <t>020, 040, 070, 100</t>
    </r>
    <r>
      <rPr>
        <sz val="11"/>
        <color theme="1"/>
        <rFont val="Calibri"/>
        <family val="2"/>
        <scheme val="minor"/>
      </rPr>
      <t xml:space="preserve"> в разделе</t>
    </r>
    <r>
      <rPr>
        <i/>
        <sz val="11"/>
        <color theme="1"/>
        <rFont val="Calibri"/>
        <family val="2"/>
        <scheme val="minor"/>
      </rPr>
      <t xml:space="preserve"> 1.1</t>
    </r>
    <r>
      <rPr>
        <sz val="11"/>
        <color theme="1"/>
        <rFont val="Calibri"/>
        <family val="2"/>
        <scheme val="minor"/>
      </rPr>
      <t xml:space="preserve"> декларации.</t>
    </r>
  </si>
  <si>
    <r>
      <t xml:space="preserve">1. В разделе </t>
    </r>
    <r>
      <rPr>
        <i/>
        <sz val="11"/>
        <color theme="1"/>
        <rFont val="Calibri"/>
        <family val="2"/>
        <scheme val="minor"/>
      </rPr>
      <t xml:space="preserve">"Исходные данные" </t>
    </r>
    <r>
      <rPr>
        <sz val="11"/>
        <color theme="1"/>
        <rFont val="Calibri"/>
        <family val="2"/>
        <scheme val="minor"/>
      </rPr>
      <t>укажите свой доход за каждый квартал, суммы страховых взносов за каждый квартал и ставку УСН (доходы)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</si>
</sst>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8F8F8"/>
      <name val="Calibri"/>
      <family val="2"/>
      <scheme val="minor"/>
    </font>
    <font>
      <b/>
      <sz val="14"/>
      <color rgb="FF003399"/>
      <name val="Book Antiqua"/>
      <family val="1"/>
    </font>
    <font>
      <i/>
      <sz val="10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theme="1" tint="0.34999001026153564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color theme="10"/>
      <name val="Calibri"/>
      <family val="2"/>
    </font>
    <font>
      <sz val="14"/>
      <color theme="10"/>
      <name val="Calibri"/>
      <family val="2"/>
    </font>
    <font>
      <i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D9FBDF"/>
        <bgColor indexed="64"/>
      </patternFill>
    </fill>
    <fill>
      <patternFill patternType="solid">
        <fgColor rgb="FFF3FDB9"/>
        <bgColor indexed="64"/>
      </patternFill>
    </fill>
    <fill>
      <patternFill patternType="solid">
        <fgColor rgb="FFFAE2F7"/>
        <bgColor indexed="64"/>
      </patternFill>
    </fill>
    <fill>
      <patternFill patternType="solid">
        <fgColor rgb="FF3DC74D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DDDDDD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>
        <color rgb="FFBEBEBE"/>
      </left>
      <right style="thin">
        <color rgb="FFBEBEBE"/>
      </right>
      <top style="thin">
        <color rgb="FFBEBEBE"/>
      </top>
      <bottom style="thin">
        <color rgb="FFBEBEBE"/>
      </bottom>
    </border>
    <border>
      <left style="medium"/>
      <right/>
      <top/>
      <bottom/>
    </border>
    <border>
      <left style="thin">
        <color rgb="FFBEBEBE"/>
      </left>
      <right/>
      <top/>
      <bottom/>
    </border>
    <border>
      <left style="thin">
        <color rgb="FFBEBEBE"/>
      </left>
      <right style="thin">
        <color rgb="FFBEBEBE"/>
      </right>
      <top/>
      <bottom/>
    </border>
    <border>
      <left style="thin">
        <color rgb="FFBEBEBE"/>
      </left>
      <right style="thin">
        <color rgb="FFBEBEBE"/>
      </right>
      <top/>
      <bottom style="thin">
        <color rgb="FFBEBEBE"/>
      </bottom>
    </border>
    <border>
      <left style="thin">
        <color rgb="FFBEBEBE"/>
      </left>
      <right style="thin">
        <color rgb="FFBEBEBE"/>
      </right>
      <top style="thin">
        <color rgb="FFBEBEBE"/>
      </top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</cellStyleXfs>
  <cellXfs count="65">
    <xf numFmtId="0" fontId="0" fillId="0" borderId="0" xfId="0"/>
    <xf numFmtId="0" fontId="2" fillId="2" borderId="1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7" fillId="5" borderId="20" xfId="0" applyFont="1" applyFill="1" applyBorder="1" applyAlignment="1">
      <alignment vertical="center"/>
    </xf>
    <xf numFmtId="0" fontId="7" fillId="5" borderId="21" xfId="0" applyFont="1" applyFill="1" applyBorder="1" applyAlignment="1">
      <alignment vertical="center"/>
    </xf>
    <xf numFmtId="0" fontId="7" fillId="5" borderId="22" xfId="0" applyFont="1" applyFill="1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0" fontId="7" fillId="4" borderId="23" xfId="0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0" fontId="7" fillId="3" borderId="22" xfId="0" applyFont="1" applyFill="1" applyBorder="1" applyAlignment="1">
      <alignment vertical="center"/>
    </xf>
    <xf numFmtId="0" fontId="0" fillId="7" borderId="0" xfId="0" applyFill="1"/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right" vertical="center"/>
    </xf>
    <xf numFmtId="0" fontId="0" fillId="7" borderId="0" xfId="0" applyFill="1" applyAlignment="1">
      <alignment/>
    </xf>
    <xf numFmtId="0" fontId="10" fillId="7" borderId="0" xfId="0" applyFont="1" applyFill="1" applyAlignment="1">
      <alignment horizontal="fill"/>
    </xf>
    <xf numFmtId="0" fontId="12" fillId="7" borderId="0" xfId="0" applyFont="1" applyFill="1" applyAlignment="1">
      <alignment horizontal="left" vertical="center"/>
    </xf>
    <xf numFmtId="0" fontId="0" fillId="7" borderId="0" xfId="0" applyFill="1" applyAlignment="1">
      <alignment vertical="top" wrapText="1"/>
    </xf>
    <xf numFmtId="0" fontId="14" fillId="8" borderId="25" xfId="0" applyFont="1" applyFill="1" applyBorder="1" applyAlignment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 applyAlignment="1">
      <alignment horizontal="left" vertical="center"/>
    </xf>
    <xf numFmtId="0" fontId="16" fillId="7" borderId="28" xfId="20" applyFont="1" applyFill="1" applyBorder="1" applyAlignment="1" applyProtection="1">
      <alignment vertical="center"/>
      <protection/>
    </xf>
    <xf numFmtId="0" fontId="16" fillId="7" borderId="27" xfId="20" applyFont="1" applyFill="1" applyBorder="1" applyAlignment="1" applyProtection="1">
      <alignment vertical="center"/>
      <protection/>
    </xf>
    <xf numFmtId="0" fontId="0" fillId="7" borderId="29" xfId="0" applyFill="1" applyBorder="1" applyAlignment="1">
      <alignment horizontal="left" vertical="center"/>
    </xf>
    <xf numFmtId="0" fontId="13" fillId="7" borderId="0" xfId="0" applyFont="1" applyFill="1" applyAlignment="1">
      <alignment horizontal="left" vertical="center"/>
    </xf>
    <xf numFmtId="0" fontId="0" fillId="7" borderId="30" xfId="0" applyFill="1" applyBorder="1" applyAlignment="1">
      <alignment horizontal="left" vertical="center" wrapText="1"/>
    </xf>
    <xf numFmtId="0" fontId="0" fillId="7" borderId="28" xfId="0" applyFont="1" applyFill="1" applyBorder="1" applyAlignment="1">
      <alignment horizontal="left" vertical="center" wrapText="1"/>
    </xf>
    <xf numFmtId="0" fontId="17" fillId="4" borderId="30" xfId="20" applyFont="1" applyFill="1" applyBorder="1" applyAlignment="1" applyProtection="1">
      <alignment horizontal="center" vertical="center"/>
      <protection/>
    </xf>
    <xf numFmtId="0" fontId="17" fillId="4" borderId="29" xfId="20" applyFont="1" applyFill="1" applyBorder="1" applyAlignment="1" applyProtection="1">
      <alignment horizontal="center" vertical="center"/>
      <protection/>
    </xf>
    <xf numFmtId="0" fontId="9" fillId="7" borderId="0" xfId="0" applyFont="1" applyFill="1" applyAlignment="1">
      <alignment horizontal="right" vertical="center"/>
    </xf>
    <xf numFmtId="0" fontId="0" fillId="7" borderId="0" xfId="0" applyFill="1" applyAlignment="1">
      <alignment horizontal="right" vertical="center"/>
    </xf>
    <xf numFmtId="0" fontId="11" fillId="7" borderId="0" xfId="0" applyFont="1" applyFill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12" fillId="7" borderId="34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sb-sov.ru" TargetMode="External" /><Relationship Id="rId3" Type="http://schemas.openxmlformats.org/officeDocument/2006/relationships/hyperlink" Target="http://csb-sov.ru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facebook.com/csbsov" TargetMode="External" /><Relationship Id="rId6" Type="http://schemas.openxmlformats.org/officeDocument/2006/relationships/hyperlink" Target="https://facebook.com/csbsov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csb-sov.ru/away/twitter.html" TargetMode="External" /><Relationship Id="rId9" Type="http://schemas.openxmlformats.org/officeDocument/2006/relationships/hyperlink" Target="http://csb-sov.ru/away/twitter.html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http://csb-sov.ru/away/vk_group.html" TargetMode="External" /><Relationship Id="rId12" Type="http://schemas.openxmlformats.org/officeDocument/2006/relationships/hyperlink" Target="http://csb-sov.ru/away/vk_group.html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csb-sov.ru/away/youtube.html" TargetMode="External" /><Relationship Id="rId15" Type="http://schemas.openxmlformats.org/officeDocument/2006/relationships/hyperlink" Target="http://csb-sov.ru/away/youtube.html" TargetMode="External" /><Relationship Id="rId16" Type="http://schemas.openxmlformats.org/officeDocument/2006/relationships/image" Target="../media/image6.png" /><Relationship Id="rId17" Type="http://schemas.openxmlformats.org/officeDocument/2006/relationships/hyperlink" Target="http://csb-sov.ru/products/accounting.html" TargetMode="External" /><Relationship Id="rId18" Type="http://schemas.openxmlformats.org/officeDocument/2006/relationships/hyperlink" Target="http://csb-sov.ru/products/accounting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1771650</xdr:colOff>
      <xdr:row>0</xdr:row>
      <xdr:rowOff>85725</xdr:rowOff>
    </xdr:from>
    <xdr:to>
      <xdr:col>4</xdr:col>
      <xdr:colOff>561975</xdr:colOff>
      <xdr:row>0</xdr:row>
      <xdr:rowOff>657225</xdr:rowOff>
    </xdr:to>
    <xdr:pic>
      <xdr:nvPicPr>
        <xdr:cNvPr id="6" name="Рисунок 5" descr="Без имени-2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5725"/>
          <a:ext cx="1695450" cy="571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2124075</xdr:colOff>
      <xdr:row>15</xdr:row>
      <xdr:rowOff>38100</xdr:rowOff>
    </xdr:from>
    <xdr:to>
      <xdr:col>3</xdr:col>
      <xdr:colOff>314325</xdr:colOff>
      <xdr:row>15</xdr:row>
      <xdr:rowOff>361950</xdr:rowOff>
    </xdr:to>
    <xdr:pic>
      <xdr:nvPicPr>
        <xdr:cNvPr id="3" name="Рисунок 2" descr="facebook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43300" y="4181475"/>
          <a:ext cx="34290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361950</xdr:colOff>
      <xdr:row>15</xdr:row>
      <xdr:rowOff>38100</xdr:rowOff>
    </xdr:from>
    <xdr:to>
      <xdr:col>3</xdr:col>
      <xdr:colOff>695325</xdr:colOff>
      <xdr:row>15</xdr:row>
      <xdr:rowOff>371475</xdr:rowOff>
    </xdr:to>
    <xdr:pic>
      <xdr:nvPicPr>
        <xdr:cNvPr id="4" name="Рисунок 3" descr="twitter.pn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3825" y="4181475"/>
          <a:ext cx="333375" cy="333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1743075</xdr:colOff>
      <xdr:row>15</xdr:row>
      <xdr:rowOff>38100</xdr:rowOff>
    </xdr:from>
    <xdr:to>
      <xdr:col>2</xdr:col>
      <xdr:colOff>2076450</xdr:colOff>
      <xdr:row>15</xdr:row>
      <xdr:rowOff>371475</xdr:rowOff>
    </xdr:to>
    <xdr:pic>
      <xdr:nvPicPr>
        <xdr:cNvPr id="5" name="Рисунок 4" descr="vk.pn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62300" y="4181475"/>
          <a:ext cx="333375" cy="333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1352550</xdr:colOff>
      <xdr:row>15</xdr:row>
      <xdr:rowOff>38100</xdr:rowOff>
    </xdr:from>
    <xdr:to>
      <xdr:col>2</xdr:col>
      <xdr:colOff>1685925</xdr:colOff>
      <xdr:row>15</xdr:row>
      <xdr:rowOff>361950</xdr:rowOff>
    </xdr:to>
    <xdr:pic>
      <xdr:nvPicPr>
        <xdr:cNvPr id="7" name="Рисунок 6" descr="youtube.png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71775" y="4181475"/>
          <a:ext cx="333375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428625</xdr:colOff>
      <xdr:row>12</xdr:row>
      <xdr:rowOff>142875</xdr:rowOff>
    </xdr:from>
    <xdr:to>
      <xdr:col>8</xdr:col>
      <xdr:colOff>695325</xdr:colOff>
      <xdr:row>13</xdr:row>
      <xdr:rowOff>142875</xdr:rowOff>
    </xdr:to>
    <xdr:pic>
      <xdr:nvPicPr>
        <xdr:cNvPr id="8" name="Рисунок 7" descr="Без названия.png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20000" y="360045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sb-sov.ru/products/accounting.html" TargetMode="External" /><Relationship Id="rId2" Type="http://schemas.openxmlformats.org/officeDocument/2006/relationships/hyperlink" Target="http://csb-sov.ru/document/91_blank_deklaracii_usn_dohody_dlya_ooo_i_ip.html" TargetMode="External" /><Relationship Id="rId3" Type="http://schemas.openxmlformats.org/officeDocument/2006/relationships/hyperlink" Target="https://youtu.be/6tjEp35d7mE" TargetMode="External" /><Relationship Id="rId4" Type="http://schemas.openxmlformats.org/officeDocument/2006/relationships/hyperlink" Target="https://youtu.be/FFqcgZkUTgY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6"/>
  <sheetViews>
    <sheetView showGridLines="0" tabSelected="1" workbookViewId="0" topLeftCell="A1">
      <selection activeCell="AD22" sqref="AD22"/>
    </sheetView>
  </sheetViews>
  <sheetFormatPr defaultColWidth="9.140625" defaultRowHeight="15"/>
  <cols>
    <col min="1" max="1" width="2.28125" style="39" customWidth="1"/>
    <col min="2" max="2" width="19.00390625" style="39" customWidth="1"/>
    <col min="3" max="3" width="32.28125" style="39" customWidth="1"/>
    <col min="4" max="7" width="11.28125" style="40" customWidth="1"/>
    <col min="8" max="8" width="9.140625" style="39" customWidth="1"/>
    <col min="9" max="9" width="70.28125" style="39" customWidth="1"/>
    <col min="10" max="16384" width="9.140625" style="39" customWidth="1"/>
  </cols>
  <sheetData>
    <row r="1" ht="52.5" customHeight="1"/>
    <row r="2" spans="3:7" ht="24" customHeight="1">
      <c r="C2" s="60" t="s">
        <v>19</v>
      </c>
      <c r="D2" s="60"/>
      <c r="E2" s="60"/>
      <c r="F2" s="60"/>
      <c r="G2" s="60"/>
    </row>
    <row r="3" ht="6.75" customHeight="1" thickBot="1">
      <c r="I3" s="45"/>
    </row>
    <row r="4" spans="3:9" ht="21" customHeight="1" thickBot="1">
      <c r="C4" s="1"/>
      <c r="D4" s="2" t="s">
        <v>0</v>
      </c>
      <c r="E4" s="3" t="s">
        <v>1</v>
      </c>
      <c r="F4" s="3" t="s">
        <v>2</v>
      </c>
      <c r="G4" s="4" t="s">
        <v>3</v>
      </c>
      <c r="I4" s="46" t="s">
        <v>21</v>
      </c>
    </row>
    <row r="5" spans="1:23" ht="21" customHeight="1">
      <c r="A5" s="58"/>
      <c r="B5" s="64" t="s">
        <v>16</v>
      </c>
      <c r="C5" s="36" t="s">
        <v>4</v>
      </c>
      <c r="D5" s="61" t="s">
        <v>5</v>
      </c>
      <c r="E5" s="62"/>
      <c r="F5" s="62"/>
      <c r="G5" s="63"/>
      <c r="H5" s="47"/>
      <c r="I5" s="54" t="s">
        <v>29</v>
      </c>
      <c r="J5" s="42"/>
      <c r="K5" s="42"/>
      <c r="W5" s="43" t="str">
        <f>D5</f>
        <v>ИП без сотрудников</v>
      </c>
    </row>
    <row r="6" spans="1:9" ht="21" customHeight="1">
      <c r="A6" s="58"/>
      <c r="B6" s="64"/>
      <c r="C6" s="36" t="s">
        <v>10</v>
      </c>
      <c r="D6" s="5">
        <v>500000</v>
      </c>
      <c r="E6" s="6">
        <v>600000</v>
      </c>
      <c r="F6" s="6">
        <v>700000</v>
      </c>
      <c r="G6" s="7">
        <v>800000</v>
      </c>
      <c r="I6" s="55"/>
    </row>
    <row r="7" spans="1:9" ht="21" customHeight="1">
      <c r="A7" s="58"/>
      <c r="B7" s="64"/>
      <c r="C7" s="37" t="s">
        <v>11</v>
      </c>
      <c r="D7" s="8">
        <v>31096</v>
      </c>
      <c r="E7" s="9">
        <v>8096</v>
      </c>
      <c r="F7" s="9">
        <v>8096</v>
      </c>
      <c r="G7" s="10">
        <v>8096</v>
      </c>
      <c r="I7" s="49" t="s">
        <v>27</v>
      </c>
    </row>
    <row r="8" spans="1:9" ht="21" customHeight="1" thickBot="1">
      <c r="A8" s="58"/>
      <c r="B8" s="64"/>
      <c r="C8" s="38" t="s">
        <v>12</v>
      </c>
      <c r="D8" s="11">
        <v>6</v>
      </c>
      <c r="E8" s="12">
        <v>6</v>
      </c>
      <c r="F8" s="12">
        <v>6</v>
      </c>
      <c r="G8" s="13">
        <v>6</v>
      </c>
      <c r="I8" s="52" t="s">
        <v>28</v>
      </c>
    </row>
    <row r="9" spans="1:9" ht="21" customHeight="1">
      <c r="A9" s="59"/>
      <c r="B9" s="64" t="s">
        <v>14</v>
      </c>
      <c r="C9" s="34" t="s">
        <v>18</v>
      </c>
      <c r="D9" s="14">
        <f>D6</f>
        <v>500000</v>
      </c>
      <c r="E9" s="15">
        <f>D6+E6</f>
        <v>1100000</v>
      </c>
      <c r="F9" s="15">
        <f>D6+E6+F6</f>
        <v>1800000</v>
      </c>
      <c r="G9" s="16">
        <f>D6+E6+F6+G6</f>
        <v>2600000</v>
      </c>
      <c r="I9" s="46" t="s">
        <v>23</v>
      </c>
    </row>
    <row r="10" spans="1:9" ht="21" customHeight="1" thickBot="1">
      <c r="A10" s="59"/>
      <c r="B10" s="64"/>
      <c r="C10" s="35" t="s">
        <v>17</v>
      </c>
      <c r="D10" s="17">
        <f>ROUND(D9*D8/100,0)</f>
        <v>30000</v>
      </c>
      <c r="E10" s="17">
        <f aca="true" t="shared" si="0" ref="E10:G10">ROUND(E9*E8/100,0)</f>
        <v>66000</v>
      </c>
      <c r="F10" s="17">
        <f t="shared" si="0"/>
        <v>108000</v>
      </c>
      <c r="G10" s="18">
        <f t="shared" si="0"/>
        <v>156000</v>
      </c>
      <c r="I10" s="50" t="s">
        <v>24</v>
      </c>
    </row>
    <row r="11" spans="1:9" ht="21" customHeight="1">
      <c r="A11" s="59"/>
      <c r="B11" s="64" t="s">
        <v>13</v>
      </c>
      <c r="C11" s="31" t="s">
        <v>6</v>
      </c>
      <c r="D11" s="19">
        <f>D7</f>
        <v>31096</v>
      </c>
      <c r="E11" s="20">
        <f>D7+E7</f>
        <v>39192</v>
      </c>
      <c r="F11" s="20">
        <f>D7+E7+F7</f>
        <v>47288</v>
      </c>
      <c r="G11" s="21">
        <f>D7+E7+F7+G7</f>
        <v>55384</v>
      </c>
      <c r="I11" s="50" t="s">
        <v>25</v>
      </c>
    </row>
    <row r="12" spans="1:10" ht="21" customHeight="1">
      <c r="A12" s="59"/>
      <c r="B12" s="64"/>
      <c r="C12" s="32" t="s">
        <v>8</v>
      </c>
      <c r="D12" s="22">
        <f>IF(W5="ИП без сотрудников",D10,D10/2)</f>
        <v>30000</v>
      </c>
      <c r="E12" s="23">
        <f>IF(W5="ИП без сотрудников",E10,E10/2)</f>
        <v>66000</v>
      </c>
      <c r="F12" s="23">
        <f>IF(W5="ИП без сотрудников",F10,F10/2)</f>
        <v>108000</v>
      </c>
      <c r="G12" s="24">
        <f>IF(W5="ИП без сотрудников",G10,G10/2)</f>
        <v>156000</v>
      </c>
      <c r="I12" s="51" t="s">
        <v>26</v>
      </c>
      <c r="J12" s="48"/>
    </row>
    <row r="13" spans="1:10" ht="21" customHeight="1" thickBot="1">
      <c r="A13" s="59"/>
      <c r="B13" s="64"/>
      <c r="C13" s="33" t="s">
        <v>9</v>
      </c>
      <c r="D13" s="25">
        <f>MIN(D12,D11)</f>
        <v>30000</v>
      </c>
      <c r="E13" s="25">
        <f aca="true" t="shared" si="1" ref="E13:G13">MIN(E12,E11)</f>
        <v>39192</v>
      </c>
      <c r="F13" s="25">
        <f t="shared" si="1"/>
        <v>47288</v>
      </c>
      <c r="G13" s="26">
        <f t="shared" si="1"/>
        <v>55384</v>
      </c>
      <c r="I13" s="56" t="s">
        <v>22</v>
      </c>
      <c r="J13" s="48"/>
    </row>
    <row r="14" spans="1:10" ht="21" customHeight="1" thickBot="1">
      <c r="A14" s="41"/>
      <c r="B14" s="44" t="s">
        <v>15</v>
      </c>
      <c r="C14" s="30" t="s">
        <v>7</v>
      </c>
      <c r="D14" s="27">
        <f>D10-D13</f>
        <v>0</v>
      </c>
      <c r="E14" s="28">
        <f>E10-E13-D14</f>
        <v>26808</v>
      </c>
      <c r="F14" s="28">
        <f>F10-F13-D14-E14</f>
        <v>33904</v>
      </c>
      <c r="G14" s="29">
        <f>G10-G13-D14-E14-F14</f>
        <v>39904</v>
      </c>
      <c r="I14" s="57"/>
      <c r="J14" s="48"/>
    </row>
    <row r="15" ht="12" customHeight="1"/>
    <row r="16" ht="31.5" customHeight="1">
      <c r="E16" s="53" t="s">
        <v>20</v>
      </c>
    </row>
  </sheetData>
  <mergeCells count="10">
    <mergeCell ref="C2:G2"/>
    <mergeCell ref="D5:G5"/>
    <mergeCell ref="B11:B13"/>
    <mergeCell ref="B9:B10"/>
    <mergeCell ref="B5:B8"/>
    <mergeCell ref="I5:I6"/>
    <mergeCell ref="I13:I14"/>
    <mergeCell ref="A5:A8"/>
    <mergeCell ref="A9:A10"/>
    <mergeCell ref="A11:A13"/>
  </mergeCells>
  <dataValidations count="1" disablePrompts="1">
    <dataValidation type="list" allowBlank="1" showInputMessage="1" showErrorMessage="1" sqref="D5:G5">
      <formula1>"ИП без сотрудников,ИП с сотрудниками,ООО"</formula1>
    </dataValidation>
  </dataValidations>
  <hyperlinks>
    <hyperlink ref="I13" r:id="rId1" display="http://csb-sov.ru/products/accounting.html"/>
    <hyperlink ref="I10" r:id="rId2" display="http://csb-sov.ru/document/91_blank_deklaracii_usn_dohody_dlya_ooo_i_ip.html"/>
    <hyperlink ref="I11" r:id="rId3" display="https://youtu.be/6tjEp35d7mE"/>
    <hyperlink ref="I12" r:id="rId4" display="https://youtu.be/FFqcgZkUTgY"/>
  </hyperlinks>
  <printOptions/>
  <pageMargins left="0.7" right="0.7" top="0.75" bottom="0.75" header="0.3" footer="0.3"/>
  <pageSetup horizontalDpi="300" verticalDpi="3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</dc:creator>
  <cp:keywords/>
  <dc:description/>
  <cp:lastModifiedBy>Stanislav</cp:lastModifiedBy>
  <dcterms:created xsi:type="dcterms:W3CDTF">2018-04-16T13:36:33Z</dcterms:created>
  <dcterms:modified xsi:type="dcterms:W3CDTF">2018-04-16T13:39:08Z</dcterms:modified>
  <cp:category/>
  <cp:version/>
  <cp:contentType/>
  <cp:contentStatus/>
</cp:coreProperties>
</file>