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ИП без сотрудников" sheetId="1" r:id="rId1"/>
    <sheet name="ИП с сотрудниками" sheetId="4" r:id="rId2"/>
    <sheet name="ООО" sheetId="5" r:id="rId3"/>
  </sheets>
  <definedNames/>
  <calcPr calcId="124519"/>
</workbook>
</file>

<file path=xl/sharedStrings.xml><?xml version="1.0" encoding="utf-8"?>
<sst xmlns="http://schemas.openxmlformats.org/spreadsheetml/2006/main" count="113" uniqueCount="42">
  <si>
    <t>Доходы</t>
  </si>
  <si>
    <t>Расходы</t>
  </si>
  <si>
    <t>Фикс. Взносы (2023)</t>
  </si>
  <si>
    <t>УСН (д)</t>
  </si>
  <si>
    <t>УСН (д-р)</t>
  </si>
  <si>
    <t>Ставка УСН (д)</t>
  </si>
  <si>
    <t>Ставка УСН (д-р)</t>
  </si>
  <si>
    <t>Налог</t>
  </si>
  <si>
    <t>1% в ПФР</t>
  </si>
  <si>
    <t>АУСН (д)</t>
  </si>
  <si>
    <t>АУСН (д-р)</t>
  </si>
  <si>
    <t>Остаток "чистыми"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</si>
  <si>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</si>
  <si>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</si>
  <si>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</si>
  <si>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</si>
  <si>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</si>
  <si>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</si>
  <si>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</si>
  <si>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</si>
  <si>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</si>
  <si>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</si>
  <si>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</si>
  <si>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</si>
  <si>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</si>
  <si>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</si>
  <si>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</si>
  <si>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ОПС</t>
  </si>
  <si>
    <t>ОМС</t>
  </si>
  <si>
    <t>ФСС</t>
  </si>
  <si>
    <t>ФСС (несч случ)</t>
  </si>
  <si>
    <t>ЗП в мес (в т.ч. НДФЛ)</t>
  </si>
  <si>
    <t>МРОТ на 1 янв</t>
  </si>
  <si>
    <t>Ставка в ФСС</t>
  </si>
  <si>
    <t>ВСЕГО ЗА ГОД</t>
  </si>
  <si>
    <t>Взносы (сотр)</t>
  </si>
  <si>
    <t>Заполняются "руками"</t>
  </si>
  <si>
    <t>ИП без сотрудников</t>
  </si>
  <si>
    <t>ИП с сотрудниками</t>
  </si>
  <si>
    <t>ООО</t>
  </si>
  <si>
    <r>
      <rPr>
        <b/>
        <sz val="18"/>
        <color theme="1"/>
        <rFont val="Calibri"/>
        <family val="2"/>
        <scheme val="minor"/>
      </rPr>
      <t>Документ подготовлен в ЦСБ "СоветникЪ</t>
    </r>
    <r>
      <rPr>
        <sz val="11"/>
        <color theme="1"/>
        <rFont val="Calibri"/>
        <family val="2"/>
        <scheme val="minor"/>
      </rPr>
      <t xml:space="preserve">
Канал на YouTube: https://www.youtube.com/csbsov
Видео про АУСН: https://youtu.be/VTl771qmvV8
Бухгалтерское обслуживание: https://csb-sov.ru/products/accounting.html
Налоговые консультации: https://csb-sov.ru/products/consultation.html
Канал в Телеграм: https://t.me/csbsov
Чат для предпринимателей в Телеграм: https://t.me/csbsov_chat</t>
    </r>
  </si>
  <si>
    <r>
      <rPr>
        <b/>
        <sz val="18"/>
        <color theme="1"/>
        <rFont val="Calibri"/>
        <family val="2"/>
        <scheme val="minor"/>
      </rPr>
      <t>Документ подготовлен в ЦСБ "СоветникЪ</t>
    </r>
    <r>
      <rPr>
        <sz val="11"/>
        <color theme="1"/>
        <rFont val="Calibri"/>
        <family val="2"/>
        <scheme val="minor"/>
      </rPr>
      <t xml:space="preserve">
Канал на YouTube: https://www.youtube.com/csbsov
Видео про АУСН: https://youtu.be/VTl771qmvV8
Бухгалтерское обслуживание: https://csb-sov.ru/products/accounting.html
Налоговые консультации: https://csb-sov.ru/products/consultation.html
Канал в Телеграм: https://t.me/csbsov
Чат для предпринимателей в Телеграм: https://t.me/csbsov_chat
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</si>
</sst>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Fill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14" xfId="0" applyFont="1" applyBorder="1"/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2" borderId="1" xfId="0" applyNumberFormat="1" applyFill="1" applyBorder="1"/>
    <xf numFmtId="3" fontId="0" fillId="2" borderId="1" xfId="0" applyNumberFormat="1" applyFill="1" applyBorder="1"/>
    <xf numFmtId="10" fontId="0" fillId="2" borderId="1" xfId="0" applyNumberFormat="1" applyFill="1" applyBorder="1"/>
    <xf numFmtId="4" fontId="0" fillId="2" borderId="22" xfId="0" applyNumberFormat="1" applyFill="1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4" fontId="0" fillId="2" borderId="24" xfId="0" applyNumberFormat="1" applyFill="1" applyBorder="1" applyAlignment="1">
      <alignment horizontal="center" vertical="center"/>
    </xf>
    <xf numFmtId="3" fontId="0" fillId="0" borderId="1" xfId="0" applyNumberFormat="1" applyFill="1" applyBorder="1"/>
    <xf numFmtId="0" fontId="3" fillId="3" borderId="0" xfId="0" applyFont="1" applyFill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2" fillId="4" borderId="3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B16" sqref="B16:L19"/>
    </sheetView>
  </sheetViews>
  <sheetFormatPr defaultColWidth="9.140625" defaultRowHeight="15"/>
  <cols>
    <col min="1" max="1" width="20.00390625" style="0" customWidth="1"/>
    <col min="2" max="2" width="20.140625" style="0" customWidth="1"/>
    <col min="3" max="3" width="13.421875" style="0" customWidth="1"/>
    <col min="5" max="5" width="13.00390625" style="0" customWidth="1"/>
    <col min="6" max="6" width="13.57421875" style="0" customWidth="1"/>
    <col min="7" max="7" width="11.7109375" style="0" customWidth="1"/>
    <col min="8" max="8" width="12.28125" style="0" customWidth="1"/>
    <col min="9" max="9" width="10.421875" style="0" customWidth="1"/>
    <col min="10" max="10" width="9.8515625" style="0" customWidth="1"/>
    <col min="11" max="11" width="9.7109375" style="0" customWidth="1"/>
    <col min="12" max="12" width="10.28125" style="0" customWidth="1"/>
  </cols>
  <sheetData>
    <row r="1" ht="35.25" customHeight="1" thickBot="1">
      <c r="A1" s="36" t="s">
        <v>37</v>
      </c>
    </row>
    <row r="2" spans="2:12" ht="15">
      <c r="B2" s="1" t="s">
        <v>0</v>
      </c>
      <c r="C2" s="29"/>
      <c r="E2" s="37" t="s">
        <v>3</v>
      </c>
      <c r="F2" s="38"/>
      <c r="G2" s="37" t="s">
        <v>4</v>
      </c>
      <c r="H2" s="38"/>
      <c r="I2" s="37" t="s">
        <v>9</v>
      </c>
      <c r="J2" s="38"/>
      <c r="K2" s="37" t="s">
        <v>10</v>
      </c>
      <c r="L2" s="38"/>
    </row>
    <row r="3" spans="2:12" ht="15.75" thickBot="1">
      <c r="B3" s="1" t="s">
        <v>1</v>
      </c>
      <c r="C3" s="29"/>
      <c r="E3" s="2" t="s">
        <v>7</v>
      </c>
      <c r="F3" s="3" t="s">
        <v>8</v>
      </c>
      <c r="G3" s="2" t="s">
        <v>7</v>
      </c>
      <c r="H3" s="3" t="s">
        <v>8</v>
      </c>
      <c r="I3" s="48" t="s">
        <v>7</v>
      </c>
      <c r="J3" s="40"/>
      <c r="K3" s="48" t="s">
        <v>7</v>
      </c>
      <c r="L3" s="40"/>
    </row>
    <row r="4" spans="2:12" ht="15.75" thickBot="1">
      <c r="B4" s="1" t="s">
        <v>2</v>
      </c>
      <c r="C4" s="30">
        <v>45842</v>
      </c>
      <c r="E4" s="4">
        <f>IF(C2*C5-C4-F4&gt;0,C2*C5-C4-F4,0)</f>
        <v>0</v>
      </c>
      <c r="F4" s="5">
        <f>IF(C2-300000&gt;0,(C2-300000)*0.01,0)</f>
        <v>0</v>
      </c>
      <c r="G4" s="4">
        <f>IF(C2*0.01&gt;(C2-C3-C4)*C6,C2*0.01,(C2-C3-C4)*C6)</f>
        <v>0</v>
      </c>
      <c r="H4" s="5">
        <f>IF(C2-C3-C4-300000&gt;0,(C2-C3-C4-300000)*0.01,0)</f>
        <v>0</v>
      </c>
      <c r="I4" s="44">
        <f>C2*0.08</f>
        <v>0</v>
      </c>
      <c r="J4" s="45"/>
      <c r="K4" s="44">
        <f>IF((C2-C3)*0.2&gt;C2*0.03,(C2-C3)*0.2,C2*0.03)</f>
        <v>0</v>
      </c>
      <c r="L4" s="45"/>
    </row>
    <row r="5" spans="2:12" ht="15.75" thickBot="1">
      <c r="B5" s="1" t="s">
        <v>5</v>
      </c>
      <c r="C5" s="31">
        <v>0.06</v>
      </c>
      <c r="E5" s="42">
        <f>E4+F4</f>
        <v>0</v>
      </c>
      <c r="F5" s="43"/>
      <c r="G5" s="42">
        <f>G4+H4</f>
        <v>0</v>
      </c>
      <c r="H5" s="43"/>
      <c r="I5" s="46"/>
      <c r="J5" s="47"/>
      <c r="K5" s="46"/>
      <c r="L5" s="47"/>
    </row>
    <row r="6" spans="2:3" ht="15.75" thickBot="1">
      <c r="B6" s="1" t="s">
        <v>6</v>
      </c>
      <c r="C6" s="31">
        <v>0.15</v>
      </c>
    </row>
    <row r="7" spans="5:12" ht="15">
      <c r="E7" s="37" t="s">
        <v>11</v>
      </c>
      <c r="F7" s="38"/>
      <c r="G7" s="37" t="s">
        <v>11</v>
      </c>
      <c r="H7" s="38"/>
      <c r="I7" s="37" t="s">
        <v>11</v>
      </c>
      <c r="J7" s="38"/>
      <c r="K7" s="37" t="s">
        <v>11</v>
      </c>
      <c r="L7" s="38"/>
    </row>
    <row r="8" spans="5:12" ht="15.75" thickBot="1">
      <c r="E8" s="39">
        <f>C2-C3-C4-E5</f>
        <v>-45842</v>
      </c>
      <c r="F8" s="40"/>
      <c r="G8" s="39">
        <f>C2-C3-C4-G5</f>
        <v>-45842</v>
      </c>
      <c r="H8" s="40"/>
      <c r="I8" s="39">
        <f>C2-I4-C3</f>
        <v>0</v>
      </c>
      <c r="J8" s="40"/>
      <c r="K8" s="39">
        <f>C2-K4-C3</f>
        <v>0</v>
      </c>
      <c r="L8" s="40"/>
    </row>
    <row r="13" spans="2:3" ht="15">
      <c r="B13" s="41" t="s">
        <v>36</v>
      </c>
      <c r="C13" s="41"/>
    </row>
    <row r="16" spans="2:12" ht="15">
      <c r="B16" s="62" t="s">
        <v>40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5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2:12" ht="118.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</sheetData>
  <mergeCells count="20">
    <mergeCell ref="B16:L19"/>
    <mergeCell ref="E5:F5"/>
    <mergeCell ref="G5:H5"/>
    <mergeCell ref="K4:L5"/>
    <mergeCell ref="I4:J5"/>
    <mergeCell ref="E2:F2"/>
    <mergeCell ref="G2:H2"/>
    <mergeCell ref="I2:J2"/>
    <mergeCell ref="K2:L2"/>
    <mergeCell ref="I3:J3"/>
    <mergeCell ref="K3:L3"/>
    <mergeCell ref="K7:L7"/>
    <mergeCell ref="K8:L8"/>
    <mergeCell ref="B13:C13"/>
    <mergeCell ref="E7:F7"/>
    <mergeCell ref="E8:F8"/>
    <mergeCell ref="G7:H7"/>
    <mergeCell ref="G8:H8"/>
    <mergeCell ref="I7:J7"/>
    <mergeCell ref="I8:J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B32" sqref="B32:L35"/>
    </sheetView>
  </sheetViews>
  <sheetFormatPr defaultColWidth="9.140625" defaultRowHeight="15"/>
  <cols>
    <col min="1" max="1" width="23.140625" style="0" customWidth="1"/>
    <col min="2" max="2" width="20.140625" style="0" customWidth="1"/>
    <col min="3" max="3" width="22.7109375" style="0" customWidth="1"/>
    <col min="5" max="5" width="13.00390625" style="0" customWidth="1"/>
    <col min="6" max="6" width="13.7109375" style="0" customWidth="1"/>
    <col min="7" max="7" width="13.57421875" style="0" customWidth="1"/>
    <col min="8" max="8" width="11.7109375" style="0" customWidth="1"/>
    <col min="9" max="9" width="13.140625" style="0" customWidth="1"/>
    <col min="10" max="10" width="12.28125" style="0" customWidth="1"/>
    <col min="11" max="11" width="10.421875" style="0" customWidth="1"/>
    <col min="12" max="12" width="9.8515625" style="0" customWidth="1"/>
    <col min="13" max="13" width="9.7109375" style="0" customWidth="1"/>
    <col min="14" max="14" width="10.28125" style="0" customWidth="1"/>
  </cols>
  <sheetData>
    <row r="1" spans="1:3" ht="15.75" thickBot="1">
      <c r="A1" s="36" t="s">
        <v>38</v>
      </c>
      <c r="B1" s="1" t="s">
        <v>32</v>
      </c>
      <c r="C1" s="30">
        <v>13890</v>
      </c>
    </row>
    <row r="2" spans="2:14" ht="15">
      <c r="B2" s="1" t="s">
        <v>0</v>
      </c>
      <c r="C2" s="29"/>
      <c r="E2" s="37" t="s">
        <v>3</v>
      </c>
      <c r="F2" s="61"/>
      <c r="G2" s="38"/>
      <c r="H2" s="37" t="s">
        <v>4</v>
      </c>
      <c r="I2" s="61"/>
      <c r="J2" s="38"/>
      <c r="K2" s="37" t="s">
        <v>9</v>
      </c>
      <c r="L2" s="38"/>
      <c r="M2" s="37" t="s">
        <v>10</v>
      </c>
      <c r="N2" s="38"/>
    </row>
    <row r="3" spans="2:14" ht="15.75" thickBot="1">
      <c r="B3" s="1" t="s">
        <v>1</v>
      </c>
      <c r="C3" s="29"/>
      <c r="E3" s="2" t="s">
        <v>7</v>
      </c>
      <c r="F3" s="6" t="s">
        <v>35</v>
      </c>
      <c r="G3" s="3" t="s">
        <v>8</v>
      </c>
      <c r="H3" s="2" t="s">
        <v>7</v>
      </c>
      <c r="I3" s="6" t="s">
        <v>35</v>
      </c>
      <c r="J3" s="3" t="s">
        <v>8</v>
      </c>
      <c r="K3" s="48" t="s">
        <v>7</v>
      </c>
      <c r="L3" s="40"/>
      <c r="M3" s="48" t="s">
        <v>7</v>
      </c>
      <c r="N3" s="40"/>
    </row>
    <row r="4" spans="2:14" ht="15.75" thickBot="1">
      <c r="B4" s="1" t="s">
        <v>2</v>
      </c>
      <c r="C4" s="30">
        <v>45842</v>
      </c>
      <c r="E4" s="4">
        <f>IF(C2*C5-C4-G4-F4&gt;C2*C5/2,C2*C5-C4-G4-F4,C2*C5/2)</f>
        <v>0</v>
      </c>
      <c r="F4" s="7">
        <f>SUM(E26:I26)</f>
        <v>0</v>
      </c>
      <c r="G4" s="5">
        <f>IF(C2-300000&gt;0,(C2-300000)*0.01,0)</f>
        <v>0</v>
      </c>
      <c r="H4" s="4">
        <f>IF(C2*0.01&gt;(C2-C3-C4-C26-I4)*C6,C2*0.01,(C2-C3-C4-C26-I4)*C6)</f>
        <v>0</v>
      </c>
      <c r="I4" s="7">
        <f>SUM(E26:I26)</f>
        <v>0</v>
      </c>
      <c r="J4" s="5">
        <f>IF(C2-C3-C4-C26-E26-F26-G26-H26-300000&gt;0,(C2-C3-C4-300000)*0.01,0)</f>
        <v>0</v>
      </c>
      <c r="K4" s="44">
        <f>C2*0.08</f>
        <v>0</v>
      </c>
      <c r="L4" s="45"/>
      <c r="M4" s="44">
        <f>IF((C2-C3-C26)*0.2&gt;C2*0.03,(C2-C3-C26)*0.2,C2*0.03)</f>
        <v>0</v>
      </c>
      <c r="N4" s="45"/>
    </row>
    <row r="5" spans="2:14" ht="15.75" thickBot="1">
      <c r="B5" s="1" t="s">
        <v>5</v>
      </c>
      <c r="C5" s="31">
        <v>0.06</v>
      </c>
      <c r="E5" s="42">
        <f>E4+G4+F4</f>
        <v>0</v>
      </c>
      <c r="F5" s="60"/>
      <c r="G5" s="43"/>
      <c r="H5" s="42">
        <f>H4+J4+I4</f>
        <v>0</v>
      </c>
      <c r="I5" s="60"/>
      <c r="J5" s="43"/>
      <c r="K5" s="46"/>
      <c r="L5" s="47"/>
      <c r="M5" s="46"/>
      <c r="N5" s="47"/>
    </row>
    <row r="6" spans="2:3" ht="15.75" thickBot="1">
      <c r="B6" s="1" t="s">
        <v>6</v>
      </c>
      <c r="C6" s="31">
        <v>0.15</v>
      </c>
    </row>
    <row r="7" spans="2:14" ht="15">
      <c r="B7" s="8" t="s">
        <v>33</v>
      </c>
      <c r="C7" s="31">
        <v>0.002</v>
      </c>
      <c r="E7" s="37" t="s">
        <v>11</v>
      </c>
      <c r="F7" s="61"/>
      <c r="G7" s="38"/>
      <c r="H7" s="37" t="s">
        <v>11</v>
      </c>
      <c r="I7" s="61"/>
      <c r="J7" s="38"/>
      <c r="K7" s="37" t="s">
        <v>11</v>
      </c>
      <c r="L7" s="38"/>
      <c r="M7" s="37" t="s">
        <v>11</v>
      </c>
      <c r="N7" s="38"/>
    </row>
    <row r="8" spans="5:14" ht="15.75" thickBot="1">
      <c r="E8" s="39">
        <f>C2-C3-C4-C26-E4-F4-G4</f>
        <v>-45842</v>
      </c>
      <c r="F8" s="55"/>
      <c r="G8" s="40"/>
      <c r="H8" s="39">
        <f>C2-C3-C4-C26-H4-I4-J4</f>
        <v>-45842</v>
      </c>
      <c r="I8" s="55"/>
      <c r="J8" s="40"/>
      <c r="K8" s="39">
        <f>C2-C3-C26-K4-2040</f>
        <v>-2040</v>
      </c>
      <c r="L8" s="40"/>
      <c r="M8" s="39">
        <f>C2-C3-C26-M4-2040</f>
        <v>-2040</v>
      </c>
      <c r="N8" s="40"/>
    </row>
    <row r="9" ht="15.75" thickBot="1"/>
    <row r="10" spans="2:9" ht="15.75" thickBot="1">
      <c r="B10" s="9"/>
      <c r="C10" s="14" t="s">
        <v>31</v>
      </c>
      <c r="D10" s="16"/>
      <c r="E10" s="15" t="s">
        <v>27</v>
      </c>
      <c r="F10" s="10" t="s">
        <v>28</v>
      </c>
      <c r="G10" s="10" t="s">
        <v>29</v>
      </c>
      <c r="H10" s="56" t="s">
        <v>30</v>
      </c>
      <c r="I10" s="57"/>
    </row>
    <row r="11" spans="2:9" ht="15">
      <c r="B11" s="11" t="s">
        <v>12</v>
      </c>
      <c r="C11" s="32"/>
      <c r="D11" s="23"/>
      <c r="E11" s="17">
        <f>IF($C11&gt;$C$1,$C$1*0.22+($C11-$C$1)*0.1,$C11*0.22)</f>
        <v>0</v>
      </c>
      <c r="F11" s="18">
        <f>IF($C11&gt;$C$1,$C$1*0.051+($C11-$C$1)*0.05,$C11*0.051)</f>
        <v>0</v>
      </c>
      <c r="G11" s="18">
        <f>IF($C11&gt;$C$1,$C$1*0.029,$C11*0.029)</f>
        <v>0</v>
      </c>
      <c r="H11" s="58">
        <f>$C11*$C$7</f>
        <v>0</v>
      </c>
      <c r="I11" s="59"/>
    </row>
    <row r="12" spans="2:9" ht="15">
      <c r="B12" s="12" t="s">
        <v>13</v>
      </c>
      <c r="C12" s="33"/>
      <c r="D12" s="24"/>
      <c r="E12" s="19">
        <f aca="true" t="shared" si="0" ref="E12:E25">IF(C12&gt;$C$1,$C$1*0.22+(C12-$C$1)*0.1,C12*0.22)</f>
        <v>0</v>
      </c>
      <c r="F12" s="20">
        <f aca="true" t="shared" si="1" ref="F12:F25">IF($C12&gt;$C$1,$C$1*0.051+($C12-$C$1)*0.05,$C12*0.051)</f>
        <v>0</v>
      </c>
      <c r="G12" s="20">
        <f aca="true" t="shared" si="2" ref="G12:G25">IF($C12&gt;$C$1,$C$1*0.029,$C12*0.029)</f>
        <v>0</v>
      </c>
      <c r="H12" s="49">
        <f aca="true" t="shared" si="3" ref="H12:H25">$C12*$C$7</f>
        <v>0</v>
      </c>
      <c r="I12" s="50"/>
    </row>
    <row r="13" spans="2:9" ht="15">
      <c r="B13" s="12" t="s">
        <v>14</v>
      </c>
      <c r="C13" s="33"/>
      <c r="D13" s="24"/>
      <c r="E13" s="19">
        <f t="shared" si="0"/>
        <v>0</v>
      </c>
      <c r="F13" s="20">
        <f t="shared" si="1"/>
        <v>0</v>
      </c>
      <c r="G13" s="20">
        <f t="shared" si="2"/>
        <v>0</v>
      </c>
      <c r="H13" s="49">
        <f t="shared" si="3"/>
        <v>0</v>
      </c>
      <c r="I13" s="50"/>
    </row>
    <row r="14" spans="2:9" ht="15">
      <c r="B14" s="12" t="s">
        <v>15</v>
      </c>
      <c r="C14" s="33"/>
      <c r="D14" s="24"/>
      <c r="E14" s="19">
        <f t="shared" si="0"/>
        <v>0</v>
      </c>
      <c r="F14" s="20">
        <f t="shared" si="1"/>
        <v>0</v>
      </c>
      <c r="G14" s="20">
        <f t="shared" si="2"/>
        <v>0</v>
      </c>
      <c r="H14" s="49">
        <f t="shared" si="3"/>
        <v>0</v>
      </c>
      <c r="I14" s="50"/>
    </row>
    <row r="15" spans="2:9" ht="15">
      <c r="B15" s="12" t="s">
        <v>16</v>
      </c>
      <c r="C15" s="33"/>
      <c r="D15" s="24"/>
      <c r="E15" s="19">
        <f t="shared" si="0"/>
        <v>0</v>
      </c>
      <c r="F15" s="20">
        <f t="shared" si="1"/>
        <v>0</v>
      </c>
      <c r="G15" s="20">
        <f t="shared" si="2"/>
        <v>0</v>
      </c>
      <c r="H15" s="49">
        <f t="shared" si="3"/>
        <v>0</v>
      </c>
      <c r="I15" s="50"/>
    </row>
    <row r="16" spans="2:9" ht="15">
      <c r="B16" s="12" t="s">
        <v>17</v>
      </c>
      <c r="C16" s="33"/>
      <c r="D16" s="24"/>
      <c r="E16" s="19">
        <f t="shared" si="0"/>
        <v>0</v>
      </c>
      <c r="F16" s="20">
        <f t="shared" si="1"/>
        <v>0</v>
      </c>
      <c r="G16" s="20">
        <f t="shared" si="2"/>
        <v>0</v>
      </c>
      <c r="H16" s="49">
        <f t="shared" si="3"/>
        <v>0</v>
      </c>
      <c r="I16" s="50"/>
    </row>
    <row r="17" spans="2:9" ht="15">
      <c r="B17" s="12" t="s">
        <v>18</v>
      </c>
      <c r="C17" s="33"/>
      <c r="D17" s="24"/>
      <c r="E17" s="19">
        <f t="shared" si="0"/>
        <v>0</v>
      </c>
      <c r="F17" s="20">
        <f t="shared" si="1"/>
        <v>0</v>
      </c>
      <c r="G17" s="20">
        <f t="shared" si="2"/>
        <v>0</v>
      </c>
      <c r="H17" s="49">
        <f t="shared" si="3"/>
        <v>0</v>
      </c>
      <c r="I17" s="50"/>
    </row>
    <row r="18" spans="2:9" ht="15">
      <c r="B18" s="12" t="s">
        <v>19</v>
      </c>
      <c r="C18" s="33"/>
      <c r="D18" s="24"/>
      <c r="E18" s="19">
        <f t="shared" si="0"/>
        <v>0</v>
      </c>
      <c r="F18" s="20">
        <f t="shared" si="1"/>
        <v>0</v>
      </c>
      <c r="G18" s="20">
        <f t="shared" si="2"/>
        <v>0</v>
      </c>
      <c r="H18" s="49">
        <f t="shared" si="3"/>
        <v>0</v>
      </c>
      <c r="I18" s="50"/>
    </row>
    <row r="19" spans="2:9" ht="15">
      <c r="B19" s="12" t="s">
        <v>20</v>
      </c>
      <c r="C19" s="33"/>
      <c r="D19" s="24"/>
      <c r="E19" s="19">
        <f t="shared" si="0"/>
        <v>0</v>
      </c>
      <c r="F19" s="20">
        <f t="shared" si="1"/>
        <v>0</v>
      </c>
      <c r="G19" s="20">
        <f t="shared" si="2"/>
        <v>0</v>
      </c>
      <c r="H19" s="49">
        <f t="shared" si="3"/>
        <v>0</v>
      </c>
      <c r="I19" s="50"/>
    </row>
    <row r="20" spans="2:9" ht="15">
      <c r="B20" s="12" t="s">
        <v>21</v>
      </c>
      <c r="C20" s="33"/>
      <c r="D20" s="24"/>
      <c r="E20" s="19">
        <f t="shared" si="0"/>
        <v>0</v>
      </c>
      <c r="F20" s="20">
        <f t="shared" si="1"/>
        <v>0</v>
      </c>
      <c r="G20" s="20">
        <f t="shared" si="2"/>
        <v>0</v>
      </c>
      <c r="H20" s="49">
        <f t="shared" si="3"/>
        <v>0</v>
      </c>
      <c r="I20" s="50"/>
    </row>
    <row r="21" spans="2:9" ht="15">
      <c r="B21" s="12" t="s">
        <v>22</v>
      </c>
      <c r="C21" s="33"/>
      <c r="D21" s="24"/>
      <c r="E21" s="19">
        <f t="shared" si="0"/>
        <v>0</v>
      </c>
      <c r="F21" s="20">
        <f t="shared" si="1"/>
        <v>0</v>
      </c>
      <c r="G21" s="20">
        <f t="shared" si="2"/>
        <v>0</v>
      </c>
      <c r="H21" s="49">
        <f t="shared" si="3"/>
        <v>0</v>
      </c>
      <c r="I21" s="50"/>
    </row>
    <row r="22" spans="2:9" ht="15">
      <c r="B22" s="12" t="s">
        <v>23</v>
      </c>
      <c r="C22" s="33"/>
      <c r="D22" s="24"/>
      <c r="E22" s="19">
        <f t="shared" si="0"/>
        <v>0</v>
      </c>
      <c r="F22" s="20">
        <f t="shared" si="1"/>
        <v>0</v>
      </c>
      <c r="G22" s="20">
        <f t="shared" si="2"/>
        <v>0</v>
      </c>
      <c r="H22" s="49">
        <f t="shared" si="3"/>
        <v>0</v>
      </c>
      <c r="I22" s="50"/>
    </row>
    <row r="23" spans="2:9" ht="15">
      <c r="B23" s="12" t="s">
        <v>24</v>
      </c>
      <c r="C23" s="33"/>
      <c r="D23" s="24"/>
      <c r="E23" s="19">
        <f t="shared" si="0"/>
        <v>0</v>
      </c>
      <c r="F23" s="20">
        <f t="shared" si="1"/>
        <v>0</v>
      </c>
      <c r="G23" s="20">
        <f t="shared" si="2"/>
        <v>0</v>
      </c>
      <c r="H23" s="49">
        <f t="shared" si="3"/>
        <v>0</v>
      </c>
      <c r="I23" s="50"/>
    </row>
    <row r="24" spans="2:9" ht="15">
      <c r="B24" s="12" t="s">
        <v>25</v>
      </c>
      <c r="C24" s="33"/>
      <c r="D24" s="24"/>
      <c r="E24" s="19">
        <f t="shared" si="0"/>
        <v>0</v>
      </c>
      <c r="F24" s="20">
        <f t="shared" si="1"/>
        <v>0</v>
      </c>
      <c r="G24" s="20">
        <f t="shared" si="2"/>
        <v>0</v>
      </c>
      <c r="H24" s="49">
        <f t="shared" si="3"/>
        <v>0</v>
      </c>
      <c r="I24" s="50"/>
    </row>
    <row r="25" spans="2:9" ht="15.75" thickBot="1">
      <c r="B25" s="13" t="s">
        <v>26</v>
      </c>
      <c r="C25" s="34"/>
      <c r="D25" s="25"/>
      <c r="E25" s="21">
        <f t="shared" si="0"/>
        <v>0</v>
      </c>
      <c r="F25" s="22">
        <f t="shared" si="1"/>
        <v>0</v>
      </c>
      <c r="G25" s="22">
        <f t="shared" si="2"/>
        <v>0</v>
      </c>
      <c r="H25" s="51">
        <f t="shared" si="3"/>
        <v>0</v>
      </c>
      <c r="I25" s="52"/>
    </row>
    <row r="26" spans="2:9" ht="15.75" thickBot="1">
      <c r="B26" s="26" t="s">
        <v>34</v>
      </c>
      <c r="C26" s="27">
        <f>SUM(C11:C25)*12</f>
        <v>0</v>
      </c>
      <c r="D26" s="28"/>
      <c r="E26" s="27">
        <f>SUM(E11:E25)*12</f>
        <v>0</v>
      </c>
      <c r="F26" s="27">
        <f>SUM(F11:F25)*12</f>
        <v>0</v>
      </c>
      <c r="G26" s="27">
        <f>SUM(G11:G25)*12</f>
        <v>0</v>
      </c>
      <c r="H26" s="53">
        <f>SUM(H11:I25)*12</f>
        <v>0</v>
      </c>
      <c r="I26" s="54"/>
    </row>
    <row r="30" spans="2:3" ht="15">
      <c r="B30" s="41" t="s">
        <v>36</v>
      </c>
      <c r="C30" s="41"/>
    </row>
    <row r="32" spans="2:12" ht="9.75" customHeight="1">
      <c r="B32" s="62" t="s">
        <v>41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12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2:12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2" ht="123.7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mergeCells count="37">
    <mergeCell ref="B32:L35"/>
    <mergeCell ref="E2:G2"/>
    <mergeCell ref="H2:J2"/>
    <mergeCell ref="K2:L2"/>
    <mergeCell ref="M2:N2"/>
    <mergeCell ref="K3:L3"/>
    <mergeCell ref="M3:N3"/>
    <mergeCell ref="K4:L5"/>
    <mergeCell ref="M4:N5"/>
    <mergeCell ref="E5:G5"/>
    <mergeCell ref="H5:J5"/>
    <mergeCell ref="E7:G7"/>
    <mergeCell ref="H7:J7"/>
    <mergeCell ref="K7:L7"/>
    <mergeCell ref="M7:N7"/>
    <mergeCell ref="H20:I20"/>
    <mergeCell ref="E8:G8"/>
    <mergeCell ref="H8:J8"/>
    <mergeCell ref="K8:L8"/>
    <mergeCell ref="M8:N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B30:C30"/>
    <mergeCell ref="H21:I21"/>
    <mergeCell ref="H22:I22"/>
    <mergeCell ref="H23:I23"/>
    <mergeCell ref="H24:I24"/>
    <mergeCell ref="H25:I25"/>
    <mergeCell ref="H26:I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B32" sqref="B32:L35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22.7109375" style="0" customWidth="1"/>
    <col min="5" max="5" width="13.00390625" style="0" customWidth="1"/>
    <col min="6" max="6" width="13.7109375" style="0" customWidth="1"/>
    <col min="7" max="7" width="13.57421875" style="0" customWidth="1"/>
    <col min="8" max="8" width="11.7109375" style="0" customWidth="1"/>
    <col min="9" max="9" width="13.140625" style="0" customWidth="1"/>
    <col min="10" max="10" width="12.28125" style="0" customWidth="1"/>
    <col min="11" max="11" width="10.421875" style="0" customWidth="1"/>
    <col min="12" max="12" width="9.8515625" style="0" customWidth="1"/>
    <col min="13" max="13" width="9.7109375" style="0" customWidth="1"/>
    <col min="14" max="14" width="10.28125" style="0" customWidth="1"/>
  </cols>
  <sheetData>
    <row r="1" spans="1:3" ht="15.75" thickBot="1">
      <c r="A1" s="36" t="s">
        <v>39</v>
      </c>
      <c r="B1" s="1" t="s">
        <v>32</v>
      </c>
      <c r="C1" s="30">
        <v>13890</v>
      </c>
    </row>
    <row r="2" spans="2:14" ht="15">
      <c r="B2" s="1" t="s">
        <v>0</v>
      </c>
      <c r="C2" s="29"/>
      <c r="E2" s="37" t="s">
        <v>3</v>
      </c>
      <c r="F2" s="61"/>
      <c r="G2" s="38"/>
      <c r="H2" s="37" t="s">
        <v>4</v>
      </c>
      <c r="I2" s="61"/>
      <c r="J2" s="38"/>
      <c r="K2" s="37" t="s">
        <v>9</v>
      </c>
      <c r="L2" s="38"/>
      <c r="M2" s="37" t="s">
        <v>10</v>
      </c>
      <c r="N2" s="38"/>
    </row>
    <row r="3" spans="2:14" ht="15.75" thickBot="1">
      <c r="B3" s="1" t="s">
        <v>1</v>
      </c>
      <c r="C3" s="29"/>
      <c r="E3" s="2" t="s">
        <v>7</v>
      </c>
      <c r="F3" s="6" t="s">
        <v>35</v>
      </c>
      <c r="G3" s="3"/>
      <c r="H3" s="2" t="s">
        <v>7</v>
      </c>
      <c r="I3" s="6" t="s">
        <v>35</v>
      </c>
      <c r="J3" s="3"/>
      <c r="K3" s="48" t="s">
        <v>7</v>
      </c>
      <c r="L3" s="40"/>
      <c r="M3" s="48" t="s">
        <v>7</v>
      </c>
      <c r="N3" s="40"/>
    </row>
    <row r="4" spans="2:14" ht="15.75" thickBot="1">
      <c r="B4" s="8"/>
      <c r="C4" s="35"/>
      <c r="E4" s="4">
        <f>IF(C2*C5-C4-G4-F4&gt;C2*C5/2,C2*C5-C4-G4-F4,C2*C5/2)</f>
        <v>0</v>
      </c>
      <c r="F4" s="7">
        <f>SUM(E26:I26)</f>
        <v>0</v>
      </c>
      <c r="G4" s="5"/>
      <c r="H4" s="4">
        <f>IF(C2*0.01&gt;(C2-C3-C4-C26-I4)*C6,C2*0.01,(C2-C3-C4-C26-I4)*C6)</f>
        <v>0</v>
      </c>
      <c r="I4" s="7">
        <f>SUM(E26:I26)</f>
        <v>0</v>
      </c>
      <c r="J4" s="5"/>
      <c r="K4" s="44">
        <f>C2*0.08</f>
        <v>0</v>
      </c>
      <c r="L4" s="45"/>
      <c r="M4" s="44">
        <f>IF((C2-C3-C26)*0.2&gt;C2*0.03,(C2-C3-C26)*0.2,C2*0.03)</f>
        <v>0</v>
      </c>
      <c r="N4" s="45"/>
    </row>
    <row r="5" spans="2:14" ht="15.75" thickBot="1">
      <c r="B5" s="1" t="s">
        <v>5</v>
      </c>
      <c r="C5" s="31">
        <v>0.06</v>
      </c>
      <c r="E5" s="42">
        <f>E4+G4+F4</f>
        <v>0</v>
      </c>
      <c r="F5" s="60"/>
      <c r="G5" s="43"/>
      <c r="H5" s="42">
        <f>H4+J4+I4</f>
        <v>0</v>
      </c>
      <c r="I5" s="60"/>
      <c r="J5" s="43"/>
      <c r="K5" s="46"/>
      <c r="L5" s="47"/>
      <c r="M5" s="46"/>
      <c r="N5" s="47"/>
    </row>
    <row r="6" spans="2:3" ht="15.75" thickBot="1">
      <c r="B6" s="1" t="s">
        <v>6</v>
      </c>
      <c r="C6" s="31">
        <v>0.15</v>
      </c>
    </row>
    <row r="7" spans="2:14" ht="15">
      <c r="B7" s="8" t="s">
        <v>33</v>
      </c>
      <c r="C7" s="31">
        <v>0.002</v>
      </c>
      <c r="E7" s="37" t="s">
        <v>11</v>
      </c>
      <c r="F7" s="61"/>
      <c r="G7" s="38"/>
      <c r="H7" s="37" t="s">
        <v>11</v>
      </c>
      <c r="I7" s="61"/>
      <c r="J7" s="38"/>
      <c r="K7" s="37" t="s">
        <v>11</v>
      </c>
      <c r="L7" s="38"/>
      <c r="M7" s="37" t="s">
        <v>11</v>
      </c>
      <c r="N7" s="38"/>
    </row>
    <row r="8" spans="5:14" ht="15.75" thickBot="1">
      <c r="E8" s="39">
        <f>C2-C3-C4-C26-E4-F4-G4</f>
        <v>0</v>
      </c>
      <c r="F8" s="55"/>
      <c r="G8" s="40"/>
      <c r="H8" s="39">
        <f>C2-C3-C4-C26-H4-I4-J4</f>
        <v>0</v>
      </c>
      <c r="I8" s="55"/>
      <c r="J8" s="40"/>
      <c r="K8" s="39">
        <f>C2-C3-C26-K4-2040</f>
        <v>-2040</v>
      </c>
      <c r="L8" s="40"/>
      <c r="M8" s="39">
        <f>C2-C3-C26-M4-2040</f>
        <v>-2040</v>
      </c>
      <c r="N8" s="40"/>
    </row>
    <row r="9" ht="15.75" thickBot="1"/>
    <row r="10" spans="2:9" ht="15.75" thickBot="1">
      <c r="B10" s="9"/>
      <c r="C10" s="14" t="s">
        <v>31</v>
      </c>
      <c r="D10" s="16"/>
      <c r="E10" s="15" t="s">
        <v>27</v>
      </c>
      <c r="F10" s="10" t="s">
        <v>28</v>
      </c>
      <c r="G10" s="10" t="s">
        <v>29</v>
      </c>
      <c r="H10" s="56" t="s">
        <v>30</v>
      </c>
      <c r="I10" s="57"/>
    </row>
    <row r="11" spans="2:9" ht="15">
      <c r="B11" s="11" t="s">
        <v>12</v>
      </c>
      <c r="C11" s="32"/>
      <c r="D11" s="23"/>
      <c r="E11" s="17">
        <f>IF($C11&gt;$C$1,$C$1*0.22+($C11-$C$1)*0.1,$C11*0.22)</f>
        <v>0</v>
      </c>
      <c r="F11" s="18">
        <f>IF($C11&gt;$C$1,$C$1*0.051+($C11-$C$1)*0.05,$C11*0.051)</f>
        <v>0</v>
      </c>
      <c r="G11" s="18">
        <f>IF($C11&gt;$C$1,$C$1*0.029,$C11*0.029)</f>
        <v>0</v>
      </c>
      <c r="H11" s="58">
        <f>$C11*$C$7</f>
        <v>0</v>
      </c>
      <c r="I11" s="59"/>
    </row>
    <row r="12" spans="2:9" ht="15">
      <c r="B12" s="12" t="s">
        <v>13</v>
      </c>
      <c r="C12" s="33"/>
      <c r="D12" s="24"/>
      <c r="E12" s="19">
        <f aca="true" t="shared" si="0" ref="E12:E25">IF(C12&gt;$C$1,$C$1*0.22+(C12-$C$1)*0.1,C12*0.22)</f>
        <v>0</v>
      </c>
      <c r="F12" s="20">
        <f aca="true" t="shared" si="1" ref="F12:F25">IF($C12&gt;$C$1,$C$1*0.051+($C12-$C$1)*0.05,$C12*0.051)</f>
        <v>0</v>
      </c>
      <c r="G12" s="20">
        <f aca="true" t="shared" si="2" ref="G12:G25">IF($C12&gt;$C$1,$C$1*0.029,$C12*0.029)</f>
        <v>0</v>
      </c>
      <c r="H12" s="49">
        <f aca="true" t="shared" si="3" ref="H12:H25">$C12*$C$7</f>
        <v>0</v>
      </c>
      <c r="I12" s="50"/>
    </row>
    <row r="13" spans="2:9" ht="15">
      <c r="B13" s="12" t="s">
        <v>14</v>
      </c>
      <c r="C13" s="33"/>
      <c r="D13" s="24"/>
      <c r="E13" s="19">
        <f t="shared" si="0"/>
        <v>0</v>
      </c>
      <c r="F13" s="20">
        <f t="shared" si="1"/>
        <v>0</v>
      </c>
      <c r="G13" s="20">
        <f t="shared" si="2"/>
        <v>0</v>
      </c>
      <c r="H13" s="49">
        <f t="shared" si="3"/>
        <v>0</v>
      </c>
      <c r="I13" s="50"/>
    </row>
    <row r="14" spans="2:9" ht="15">
      <c r="B14" s="12" t="s">
        <v>15</v>
      </c>
      <c r="C14" s="33"/>
      <c r="D14" s="24"/>
      <c r="E14" s="19">
        <f t="shared" si="0"/>
        <v>0</v>
      </c>
      <c r="F14" s="20">
        <f t="shared" si="1"/>
        <v>0</v>
      </c>
      <c r="G14" s="20">
        <f t="shared" si="2"/>
        <v>0</v>
      </c>
      <c r="H14" s="49">
        <f t="shared" si="3"/>
        <v>0</v>
      </c>
      <c r="I14" s="50"/>
    </row>
    <row r="15" spans="2:9" ht="15">
      <c r="B15" s="12" t="s">
        <v>16</v>
      </c>
      <c r="C15" s="33"/>
      <c r="D15" s="24"/>
      <c r="E15" s="19">
        <f t="shared" si="0"/>
        <v>0</v>
      </c>
      <c r="F15" s="20">
        <f t="shared" si="1"/>
        <v>0</v>
      </c>
      <c r="G15" s="20">
        <f t="shared" si="2"/>
        <v>0</v>
      </c>
      <c r="H15" s="49">
        <f t="shared" si="3"/>
        <v>0</v>
      </c>
      <c r="I15" s="50"/>
    </row>
    <row r="16" spans="2:9" ht="15">
      <c r="B16" s="12" t="s">
        <v>17</v>
      </c>
      <c r="C16" s="33"/>
      <c r="D16" s="24"/>
      <c r="E16" s="19">
        <f t="shared" si="0"/>
        <v>0</v>
      </c>
      <c r="F16" s="20">
        <f t="shared" si="1"/>
        <v>0</v>
      </c>
      <c r="G16" s="20">
        <f t="shared" si="2"/>
        <v>0</v>
      </c>
      <c r="H16" s="49">
        <f t="shared" si="3"/>
        <v>0</v>
      </c>
      <c r="I16" s="50"/>
    </row>
    <row r="17" spans="2:9" ht="15">
      <c r="B17" s="12" t="s">
        <v>18</v>
      </c>
      <c r="C17" s="33"/>
      <c r="D17" s="24"/>
      <c r="E17" s="19">
        <f t="shared" si="0"/>
        <v>0</v>
      </c>
      <c r="F17" s="20">
        <f t="shared" si="1"/>
        <v>0</v>
      </c>
      <c r="G17" s="20">
        <f t="shared" si="2"/>
        <v>0</v>
      </c>
      <c r="H17" s="49">
        <f t="shared" si="3"/>
        <v>0</v>
      </c>
      <c r="I17" s="50"/>
    </row>
    <row r="18" spans="2:9" ht="15">
      <c r="B18" s="12" t="s">
        <v>19</v>
      </c>
      <c r="C18" s="33"/>
      <c r="D18" s="24"/>
      <c r="E18" s="19">
        <f t="shared" si="0"/>
        <v>0</v>
      </c>
      <c r="F18" s="20">
        <f t="shared" si="1"/>
        <v>0</v>
      </c>
      <c r="G18" s="20">
        <f t="shared" si="2"/>
        <v>0</v>
      </c>
      <c r="H18" s="49">
        <f t="shared" si="3"/>
        <v>0</v>
      </c>
      <c r="I18" s="50"/>
    </row>
    <row r="19" spans="2:9" ht="15">
      <c r="B19" s="12" t="s">
        <v>20</v>
      </c>
      <c r="C19" s="33"/>
      <c r="D19" s="24"/>
      <c r="E19" s="19">
        <f t="shared" si="0"/>
        <v>0</v>
      </c>
      <c r="F19" s="20">
        <f t="shared" si="1"/>
        <v>0</v>
      </c>
      <c r="G19" s="20">
        <f t="shared" si="2"/>
        <v>0</v>
      </c>
      <c r="H19" s="49">
        <f t="shared" si="3"/>
        <v>0</v>
      </c>
      <c r="I19" s="50"/>
    </row>
    <row r="20" spans="2:9" ht="15">
      <c r="B20" s="12" t="s">
        <v>21</v>
      </c>
      <c r="C20" s="33"/>
      <c r="D20" s="24"/>
      <c r="E20" s="19">
        <f t="shared" si="0"/>
        <v>0</v>
      </c>
      <c r="F20" s="20">
        <f t="shared" si="1"/>
        <v>0</v>
      </c>
      <c r="G20" s="20">
        <f t="shared" si="2"/>
        <v>0</v>
      </c>
      <c r="H20" s="49">
        <f t="shared" si="3"/>
        <v>0</v>
      </c>
      <c r="I20" s="50"/>
    </row>
    <row r="21" spans="2:9" ht="15">
      <c r="B21" s="12" t="s">
        <v>22</v>
      </c>
      <c r="C21" s="33"/>
      <c r="D21" s="24"/>
      <c r="E21" s="19">
        <f t="shared" si="0"/>
        <v>0</v>
      </c>
      <c r="F21" s="20">
        <f t="shared" si="1"/>
        <v>0</v>
      </c>
      <c r="G21" s="20">
        <f t="shared" si="2"/>
        <v>0</v>
      </c>
      <c r="H21" s="49">
        <f t="shared" si="3"/>
        <v>0</v>
      </c>
      <c r="I21" s="50"/>
    </row>
    <row r="22" spans="2:9" ht="15">
      <c r="B22" s="12" t="s">
        <v>23</v>
      </c>
      <c r="C22" s="33"/>
      <c r="D22" s="24"/>
      <c r="E22" s="19">
        <f t="shared" si="0"/>
        <v>0</v>
      </c>
      <c r="F22" s="20">
        <f t="shared" si="1"/>
        <v>0</v>
      </c>
      <c r="G22" s="20">
        <f t="shared" si="2"/>
        <v>0</v>
      </c>
      <c r="H22" s="49">
        <f t="shared" si="3"/>
        <v>0</v>
      </c>
      <c r="I22" s="50"/>
    </row>
    <row r="23" spans="2:9" ht="15">
      <c r="B23" s="12" t="s">
        <v>24</v>
      </c>
      <c r="C23" s="33"/>
      <c r="D23" s="24"/>
      <c r="E23" s="19">
        <f t="shared" si="0"/>
        <v>0</v>
      </c>
      <c r="F23" s="20">
        <f t="shared" si="1"/>
        <v>0</v>
      </c>
      <c r="G23" s="20">
        <f t="shared" si="2"/>
        <v>0</v>
      </c>
      <c r="H23" s="49">
        <f t="shared" si="3"/>
        <v>0</v>
      </c>
      <c r="I23" s="50"/>
    </row>
    <row r="24" spans="2:9" ht="15">
      <c r="B24" s="12" t="s">
        <v>25</v>
      </c>
      <c r="C24" s="33"/>
      <c r="D24" s="24"/>
      <c r="E24" s="19">
        <f t="shared" si="0"/>
        <v>0</v>
      </c>
      <c r="F24" s="20">
        <f t="shared" si="1"/>
        <v>0</v>
      </c>
      <c r="G24" s="20">
        <f t="shared" si="2"/>
        <v>0</v>
      </c>
      <c r="H24" s="49">
        <f t="shared" si="3"/>
        <v>0</v>
      </c>
      <c r="I24" s="50"/>
    </row>
    <row r="25" spans="2:9" ht="15.75" thickBot="1">
      <c r="B25" s="13" t="s">
        <v>26</v>
      </c>
      <c r="C25" s="34"/>
      <c r="D25" s="25"/>
      <c r="E25" s="21">
        <f t="shared" si="0"/>
        <v>0</v>
      </c>
      <c r="F25" s="22">
        <f t="shared" si="1"/>
        <v>0</v>
      </c>
      <c r="G25" s="22">
        <f t="shared" si="2"/>
        <v>0</v>
      </c>
      <c r="H25" s="51">
        <f t="shared" si="3"/>
        <v>0</v>
      </c>
      <c r="I25" s="52"/>
    </row>
    <row r="26" spans="2:9" ht="15.75" thickBot="1">
      <c r="B26" s="26" t="s">
        <v>34</v>
      </c>
      <c r="C26" s="27">
        <f>SUM(C11:C25)*12</f>
        <v>0</v>
      </c>
      <c r="D26" s="28"/>
      <c r="E26" s="27">
        <f>SUM(E11:E25)*12</f>
        <v>0</v>
      </c>
      <c r="F26" s="27">
        <f>SUM(F11:F25)*12</f>
        <v>0</v>
      </c>
      <c r="G26" s="27">
        <f>SUM(G11:G25)*12</f>
        <v>0</v>
      </c>
      <c r="H26" s="53">
        <f>SUM(H11:I25)*12</f>
        <v>0</v>
      </c>
      <c r="I26" s="54"/>
    </row>
    <row r="30" spans="2:3" ht="15">
      <c r="B30" s="41" t="s">
        <v>36</v>
      </c>
      <c r="C30" s="41"/>
    </row>
    <row r="32" spans="2:12" ht="15">
      <c r="B32" s="62" t="s">
        <v>40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12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2:12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2" ht="123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mergeCells count="37">
    <mergeCell ref="B32:L35"/>
    <mergeCell ref="E2:G2"/>
    <mergeCell ref="H2:J2"/>
    <mergeCell ref="K2:L2"/>
    <mergeCell ref="M2:N2"/>
    <mergeCell ref="K3:L3"/>
    <mergeCell ref="M3:N3"/>
    <mergeCell ref="K4:L5"/>
    <mergeCell ref="M4:N5"/>
    <mergeCell ref="E5:G5"/>
    <mergeCell ref="H5:J5"/>
    <mergeCell ref="E7:G7"/>
    <mergeCell ref="H7:J7"/>
    <mergeCell ref="K7:L7"/>
    <mergeCell ref="M7:N7"/>
    <mergeCell ref="H17:I17"/>
    <mergeCell ref="E8:G8"/>
    <mergeCell ref="H8:J8"/>
    <mergeCell ref="K8:L8"/>
    <mergeCell ref="M8:N8"/>
    <mergeCell ref="H10:I10"/>
    <mergeCell ref="H11:I11"/>
    <mergeCell ref="H12:I12"/>
    <mergeCell ref="H13:I13"/>
    <mergeCell ref="H14:I14"/>
    <mergeCell ref="H15:I15"/>
    <mergeCell ref="H16:I16"/>
    <mergeCell ref="H24:I24"/>
    <mergeCell ref="H25:I25"/>
    <mergeCell ref="H26:I26"/>
    <mergeCell ref="B30:C30"/>
    <mergeCell ref="H18:I18"/>
    <mergeCell ref="H19:I19"/>
    <mergeCell ref="H20:I20"/>
    <mergeCell ref="H21:I21"/>
    <mergeCell ref="H22:I22"/>
    <mergeCell ref="H23:I2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2022-08-18T14:30:14Z</dcterms:modified>
  <cp:category/>
  <cp:version/>
  <cp:contentType/>
  <cp:contentStatus/>
</cp:coreProperties>
</file>